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20235" windowHeight="71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35" i="1" s="1"/>
  <c r="D36" i="1" s="1"/>
  <c r="D40" i="1" s="1"/>
  <c r="D42" i="1" s="1"/>
  <c r="D43" i="1" s="1"/>
  <c r="J13" i="1"/>
  <c r="C12" i="1"/>
  <c r="C13" i="1" s="1"/>
  <c r="K8" i="1"/>
  <c r="F8" i="1"/>
  <c r="K7" i="1"/>
  <c r="K21" i="1" s="1"/>
  <c r="K35" i="1" l="1"/>
  <c r="K36" i="1" s="1"/>
  <c r="K40" i="1" s="1"/>
  <c r="K42" i="1" s="1"/>
  <c r="K43" i="1" s="1"/>
  <c r="K22" i="1"/>
  <c r="K26" i="1" s="1"/>
  <c r="K28" i="1" s="1"/>
  <c r="K29" i="1" s="1"/>
  <c r="J12" i="1"/>
  <c r="D22" i="1"/>
  <c r="D26" i="1" s="1"/>
  <c r="D28" i="1" s="1"/>
  <c r="D29" i="1" s="1"/>
</calcChain>
</file>

<file path=xl/sharedStrings.xml><?xml version="1.0" encoding="utf-8"?>
<sst xmlns="http://schemas.openxmlformats.org/spreadsheetml/2006/main" count="88" uniqueCount="36">
  <si>
    <t xml:space="preserve">                    H E S A P L A M A L A R  ( Baca, Cebri Alt Hav., Cebri Üst Hav. )</t>
  </si>
  <si>
    <t xml:space="preserve">                                                              BACA  KESİTİ  HESABI</t>
  </si>
  <si>
    <t>ATMOSFERİK</t>
  </si>
  <si>
    <r>
      <t xml:space="preserve">               </t>
    </r>
    <r>
      <rPr>
        <b/>
        <u/>
        <sz val="11"/>
        <color indexed="10"/>
        <rFont val="Arial Tur"/>
        <family val="2"/>
        <charset val="162"/>
      </rPr>
      <t xml:space="preserve"> FANLI </t>
    </r>
  </si>
  <si>
    <r>
      <t>Q</t>
    </r>
    <r>
      <rPr>
        <b/>
        <sz val="8"/>
        <rFont val="Arial Tur"/>
        <charset val="162"/>
      </rPr>
      <t xml:space="preserve"> kazan</t>
    </r>
    <r>
      <rPr>
        <b/>
        <sz val="11"/>
        <rFont val="Arial Tur"/>
        <charset val="162"/>
      </rPr>
      <t xml:space="preserve"> :</t>
    </r>
  </si>
  <si>
    <t>Kcal/h</t>
  </si>
  <si>
    <t>h :</t>
  </si>
  <si>
    <t>metre</t>
  </si>
  <si>
    <t xml:space="preserve">       Fb =  </t>
  </si>
  <si>
    <r>
      <t xml:space="preserve">Qk x  </t>
    </r>
    <r>
      <rPr>
        <b/>
        <sz val="11"/>
        <rFont val="Arial Tur"/>
        <family val="2"/>
        <charset val="162"/>
      </rPr>
      <t xml:space="preserve">0,012 </t>
    </r>
    <r>
      <rPr>
        <b/>
        <sz val="11"/>
        <rFont val="Arial Tur"/>
        <charset val="162"/>
      </rPr>
      <t xml:space="preserve">/ </t>
    </r>
    <r>
      <rPr>
        <b/>
        <sz val="11"/>
        <rFont val="Symbol"/>
        <family val="1"/>
        <charset val="2"/>
      </rPr>
      <t>Ö</t>
    </r>
    <r>
      <rPr>
        <b/>
        <sz val="11"/>
        <rFont val="Arial Tur"/>
        <charset val="162"/>
      </rPr>
      <t xml:space="preserve"> h   =  </t>
    </r>
    <r>
      <rPr>
        <b/>
        <sz val="11"/>
        <color indexed="12"/>
        <rFont val="Symbol"/>
        <family val="1"/>
        <charset val="2"/>
      </rPr>
      <t xml:space="preserve">Õ </t>
    </r>
    <r>
      <rPr>
        <b/>
        <sz val="11"/>
        <color indexed="12"/>
        <rFont val="Arial Tur"/>
        <charset val="162"/>
      </rPr>
      <t>D² / 4</t>
    </r>
  </si>
  <si>
    <r>
      <t xml:space="preserve">Qk x  0,01 / </t>
    </r>
    <r>
      <rPr>
        <b/>
        <sz val="11"/>
        <rFont val="Symbol"/>
        <family val="1"/>
        <charset val="2"/>
      </rPr>
      <t>Ö</t>
    </r>
    <r>
      <rPr>
        <b/>
        <sz val="11"/>
        <rFont val="Arial Tur"/>
        <charset val="162"/>
      </rPr>
      <t xml:space="preserve"> h  = </t>
    </r>
    <r>
      <rPr>
        <b/>
        <sz val="11"/>
        <color indexed="12"/>
        <rFont val="Symbol"/>
        <family val="1"/>
        <charset val="2"/>
      </rPr>
      <t>Õ</t>
    </r>
    <r>
      <rPr>
        <b/>
        <sz val="11"/>
        <color indexed="12"/>
        <rFont val="Arial Tur"/>
        <charset val="162"/>
      </rPr>
      <t xml:space="preserve"> D² / 4</t>
    </r>
  </si>
  <si>
    <t xml:space="preserve">       D   =  </t>
  </si>
  <si>
    <t xml:space="preserve">cm BACA CAPI SEÇİLDİ </t>
  </si>
  <si>
    <t>cm BACA CAPI SEÇİLDİ</t>
  </si>
  <si>
    <t xml:space="preserve"> </t>
  </si>
  <si>
    <t xml:space="preserve">                                                         FANLI BRÜLÜRLÜ KAZANLAR İÇİN</t>
  </si>
  <si>
    <t xml:space="preserve">             ALT HAVALANDIRMA HESABI</t>
  </si>
  <si>
    <t xml:space="preserve">             ÜST HAVALANDIRMA HESABI</t>
  </si>
  <si>
    <r>
      <t>Q</t>
    </r>
    <r>
      <rPr>
        <b/>
        <sz val="8"/>
        <rFont val="Arial Tur"/>
        <charset val="162"/>
      </rPr>
      <t xml:space="preserve"> kazan </t>
    </r>
    <r>
      <rPr>
        <b/>
        <sz val="11"/>
        <rFont val="Arial Tur"/>
        <charset val="162"/>
      </rPr>
      <t xml:space="preserve"> :</t>
    </r>
  </si>
  <si>
    <r>
      <t>Q</t>
    </r>
    <r>
      <rPr>
        <b/>
        <sz val="8"/>
        <rFont val="Arial Tur"/>
        <charset val="162"/>
      </rPr>
      <t xml:space="preserve"> brülör</t>
    </r>
    <r>
      <rPr>
        <b/>
        <sz val="11"/>
        <rFont val="Arial Tur"/>
        <charset val="162"/>
      </rPr>
      <t xml:space="preserve"> :</t>
    </r>
  </si>
  <si>
    <t>kW</t>
  </si>
  <si>
    <t xml:space="preserve">Hava debisi = </t>
  </si>
  <si>
    <t>Qbr.x 0,9 x 3,6</t>
  </si>
  <si>
    <t>Qbr.x 0,6 x 3,6</t>
  </si>
  <si>
    <t>m³/h</t>
  </si>
  <si>
    <t xml:space="preserve">**   Hız = </t>
  </si>
  <si>
    <t>m/s  baz alınarak</t>
  </si>
  <si>
    <t xml:space="preserve">**   Kesit alanı             </t>
  </si>
  <si>
    <t>cm²</t>
  </si>
  <si>
    <t xml:space="preserve">**   Cap   </t>
  </si>
  <si>
    <t xml:space="preserve">Ø </t>
  </si>
  <si>
    <t>cm</t>
  </si>
  <si>
    <t xml:space="preserve">                                               ATMOSFERİK BRÜLÖRLÜ KAZANLAR İÇİN</t>
  </si>
  <si>
    <r>
      <t>Q</t>
    </r>
    <r>
      <rPr>
        <b/>
        <sz val="8"/>
        <rFont val="Arial Tur"/>
        <charset val="162"/>
      </rPr>
      <t xml:space="preserve"> kzan  </t>
    </r>
    <r>
      <rPr>
        <b/>
        <sz val="11"/>
        <rFont val="Arial Tur"/>
        <charset val="162"/>
      </rPr>
      <t xml:space="preserve"> :</t>
    </r>
  </si>
  <si>
    <t>Qk.x 1,1 x 3,6</t>
  </si>
  <si>
    <t>Qkx 0,45 x 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</si>
</sst>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"/>
  </numFmts>
  <fonts count="24" x14ac:knownFonts="1">
    <font>
      <sz val="11"/>
      <color theme="1"/>
      <name val="Calibri"/>
      <family val="2"/>
      <charset val="162"/>
      <scheme val="minor"/>
    </font>
    <font>
      <sz val="12"/>
      <name val="Arial Tur"/>
      <family val="2"/>
      <charset val="162"/>
    </font>
    <font>
      <b/>
      <sz val="12"/>
      <color indexed="10"/>
      <name val="Arial Tur"/>
      <family val="2"/>
      <charset val="162"/>
    </font>
    <font>
      <sz val="12"/>
      <color indexed="10"/>
      <name val="Arial Tur"/>
      <family val="2"/>
      <charset val="162"/>
    </font>
    <font>
      <sz val="11"/>
      <name val="Arial Tur"/>
      <family val="2"/>
      <charset val="162"/>
    </font>
    <font>
      <b/>
      <sz val="11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u/>
      <sz val="11"/>
      <color indexed="50"/>
      <name val="Arial Tur"/>
      <family val="2"/>
      <charset val="162"/>
    </font>
    <font>
      <b/>
      <sz val="11"/>
      <color indexed="50"/>
      <name val="Arial Tur"/>
      <family val="2"/>
      <charset val="162"/>
    </font>
    <font>
      <b/>
      <u/>
      <sz val="11"/>
      <color indexed="10"/>
      <name val="Arial Tur"/>
      <family val="2"/>
      <charset val="162"/>
    </font>
    <font>
      <u/>
      <sz val="11"/>
      <name val="Arial Tur"/>
      <family val="2"/>
      <charset val="162"/>
    </font>
    <font>
      <b/>
      <sz val="11"/>
      <name val="Arial Tur"/>
      <charset val="162"/>
    </font>
    <font>
      <b/>
      <sz val="8"/>
      <name val="Arial Tur"/>
      <charset val="162"/>
    </font>
    <font>
      <b/>
      <sz val="10"/>
      <color indexed="32"/>
      <name val="Arial Tur"/>
      <family val="2"/>
      <charset val="162"/>
    </font>
    <font>
      <b/>
      <sz val="10"/>
      <name val="Arial Tur"/>
      <charset val="162"/>
    </font>
    <font>
      <b/>
      <sz val="11"/>
      <name val="Symbol"/>
      <family val="1"/>
      <charset val="2"/>
    </font>
    <font>
      <b/>
      <sz val="11"/>
      <color indexed="12"/>
      <name val="Symbol"/>
      <family val="1"/>
      <charset val="2"/>
    </font>
    <font>
      <b/>
      <sz val="11"/>
      <color indexed="12"/>
      <name val="Arial Tur"/>
      <charset val="162"/>
    </font>
    <font>
      <b/>
      <sz val="11"/>
      <color indexed="32"/>
      <name val="Arial Tur"/>
      <charset val="162"/>
    </font>
    <font>
      <b/>
      <sz val="11"/>
      <color indexed="12"/>
      <name val="Arial Tur"/>
      <family val="2"/>
      <charset val="162"/>
    </font>
    <font>
      <b/>
      <sz val="10"/>
      <color indexed="8"/>
      <name val="Arial Tur"/>
      <family val="2"/>
      <charset val="162"/>
    </font>
    <font>
      <b/>
      <sz val="11"/>
      <color indexed="32"/>
      <name val="Arial Tur"/>
      <family val="2"/>
      <charset val="162"/>
    </font>
    <font>
      <sz val="11"/>
      <color indexed="32"/>
      <name val="Arial Tur"/>
      <family val="2"/>
      <charset val="162"/>
    </font>
    <font>
      <sz val="10"/>
      <color indexed="32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 applyAlignment="1">
      <alignment horizontal="right"/>
    </xf>
    <xf numFmtId="3" fontId="13" fillId="0" borderId="2" xfId="0" applyNumberFormat="1" applyFont="1" applyBorder="1" applyAlignment="1" applyProtection="1">
      <alignment horizontal="right"/>
      <protection locked="0"/>
    </xf>
    <xf numFmtId="0" fontId="14" fillId="0" borderId="2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0" xfId="0" applyFont="1" applyBorder="1" applyAlignment="1">
      <alignment horizontal="right"/>
    </xf>
    <xf numFmtId="164" fontId="13" fillId="0" borderId="0" xfId="0" applyNumberFormat="1" applyFont="1" applyBorder="1" applyAlignment="1" applyProtection="1">
      <alignment horizontal="right"/>
      <protection locked="0"/>
    </xf>
    <xf numFmtId="0" fontId="14" fillId="0" borderId="0" xfId="0" applyFont="1" applyBorder="1"/>
    <xf numFmtId="0" fontId="11" fillId="0" borderId="0" xfId="0" applyFont="1" applyBorder="1"/>
    <xf numFmtId="0" fontId="11" fillId="0" borderId="5" xfId="0" applyFont="1" applyBorder="1"/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3" fontId="18" fillId="0" borderId="0" xfId="0" applyNumberFormat="1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11" fillId="0" borderId="6" xfId="0" applyFont="1" applyBorder="1"/>
    <xf numFmtId="3" fontId="18" fillId="0" borderId="7" xfId="0" applyNumberFormat="1" applyFont="1" applyBorder="1" applyProtection="1">
      <protection locked="0"/>
    </xf>
    <xf numFmtId="0" fontId="11" fillId="0" borderId="7" xfId="0" applyFont="1" applyBorder="1"/>
    <xf numFmtId="0" fontId="4" fillId="0" borderId="7" xfId="0" applyFont="1" applyBorder="1"/>
    <xf numFmtId="0" fontId="4" fillId="0" borderId="8" xfId="0" applyFont="1" applyBorder="1"/>
    <xf numFmtId="0" fontId="11" fillId="0" borderId="8" xfId="0" applyFont="1" applyBorder="1"/>
    <xf numFmtId="3" fontId="18" fillId="0" borderId="0" xfId="0" applyNumberFormat="1" applyFont="1" applyBorder="1" applyProtection="1">
      <protection locked="0"/>
    </xf>
    <xf numFmtId="3" fontId="18" fillId="0" borderId="0" xfId="0" applyNumberFormat="1" applyFont="1"/>
    <xf numFmtId="0" fontId="19" fillId="0" borderId="1" xfId="0" applyFont="1" applyBorder="1"/>
    <xf numFmtId="0" fontId="19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19" fillId="0" borderId="3" xfId="0" applyFont="1" applyBorder="1"/>
    <xf numFmtId="0" fontId="5" fillId="0" borderId="4" xfId="0" applyFont="1" applyBorder="1"/>
    <xf numFmtId="3" fontId="20" fillId="0" borderId="0" xfId="0" applyNumberFormat="1" applyFont="1" applyBorder="1" applyAlignment="1" applyProtection="1">
      <alignment horizontal="right"/>
    </xf>
    <xf numFmtId="0" fontId="5" fillId="0" borderId="0" xfId="0" applyFont="1" applyBorder="1"/>
    <xf numFmtId="0" fontId="5" fillId="0" borderId="5" xfId="0" applyFont="1" applyBorder="1"/>
    <xf numFmtId="0" fontId="14" fillId="0" borderId="5" xfId="0" applyFont="1" applyBorder="1"/>
    <xf numFmtId="164" fontId="14" fillId="0" borderId="0" xfId="0" applyNumberFormat="1" applyFont="1" applyBorder="1"/>
    <xf numFmtId="0" fontId="11" fillId="0" borderId="4" xfId="0" applyFont="1" applyBorder="1" applyAlignment="1">
      <alignment horizontal="left"/>
    </xf>
    <xf numFmtId="164" fontId="11" fillId="0" borderId="0" xfId="0" applyNumberFormat="1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1" fontId="21" fillId="0" borderId="0" xfId="0" applyNumberFormat="1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right"/>
    </xf>
    <xf numFmtId="1" fontId="21" fillId="0" borderId="0" xfId="0" applyNumberFormat="1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164" fontId="11" fillId="0" borderId="7" xfId="0" applyNumberFormat="1" applyFont="1" applyBorder="1"/>
    <xf numFmtId="0" fontId="21" fillId="0" borderId="8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/>
    <xf numFmtId="0" fontId="21" fillId="0" borderId="0" xfId="0" applyFont="1" applyBorder="1" applyProtection="1">
      <protection locked="0"/>
    </xf>
    <xf numFmtId="0" fontId="11" fillId="0" borderId="0" xfId="0" applyFont="1" applyAlignment="1">
      <alignment horizontal="right"/>
    </xf>
    <xf numFmtId="0" fontId="21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3" fontId="20" fillId="0" borderId="0" xfId="0" applyNumberFormat="1" applyFont="1" applyAlignment="1" applyProtection="1">
      <alignment horizontal="right"/>
    </xf>
    <xf numFmtId="0" fontId="14" fillId="0" borderId="0" xfId="0" applyFont="1"/>
    <xf numFmtId="0" fontId="11" fillId="0" borderId="0" xfId="0" applyFont="1" applyAlignment="1">
      <alignment horizontal="left"/>
    </xf>
    <xf numFmtId="1" fontId="21" fillId="0" borderId="0" xfId="0" applyNumberFormat="1" applyFont="1" applyAlignment="1" applyProtection="1">
      <alignment horizontal="center"/>
      <protection locked="0"/>
    </xf>
    <xf numFmtId="1" fontId="21" fillId="0" borderId="0" xfId="0" applyNumberFormat="1" applyFont="1" applyAlignment="1" applyProtection="1">
      <alignment horizontal="left"/>
      <protection locked="0"/>
    </xf>
    <xf numFmtId="0" fontId="5" fillId="0" borderId="7" xfId="0" applyFont="1" applyBorder="1"/>
    <xf numFmtId="0" fontId="2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activeCell="O15" sqref="O15"/>
    </sheetView>
  </sheetViews>
  <sheetFormatPr defaultRowHeight="15" x14ac:dyDescent="0.25"/>
  <cols>
    <col min="1" max="1" width="6.7109375" customWidth="1"/>
    <col min="3" max="3" width="8.7109375" customWidth="1"/>
    <col min="4" max="4" width="9.85546875" customWidth="1"/>
    <col min="5" max="5" width="9" customWidth="1"/>
    <col min="6" max="6" width="0" hidden="1" customWidth="1"/>
    <col min="7" max="7" width="3.5703125" customWidth="1"/>
    <col min="8" max="8" width="3.42578125" customWidth="1"/>
    <col min="10" max="10" width="10.7109375" customWidth="1"/>
    <col min="257" max="257" width="6.7109375" customWidth="1"/>
    <col min="259" max="259" width="8.7109375" customWidth="1"/>
    <col min="260" max="260" width="9.85546875" customWidth="1"/>
    <col min="261" max="261" width="9" customWidth="1"/>
    <col min="262" max="262" width="0" hidden="1" customWidth="1"/>
    <col min="263" max="263" width="3.5703125" customWidth="1"/>
    <col min="264" max="264" width="3.42578125" customWidth="1"/>
    <col min="266" max="266" width="10.7109375" customWidth="1"/>
    <col min="513" max="513" width="6.7109375" customWidth="1"/>
    <col min="515" max="515" width="8.7109375" customWidth="1"/>
    <col min="516" max="516" width="9.85546875" customWidth="1"/>
    <col min="517" max="517" width="9" customWidth="1"/>
    <col min="518" max="518" width="0" hidden="1" customWidth="1"/>
    <col min="519" max="519" width="3.5703125" customWidth="1"/>
    <col min="520" max="520" width="3.42578125" customWidth="1"/>
    <col min="522" max="522" width="10.7109375" customWidth="1"/>
    <col min="769" max="769" width="6.7109375" customWidth="1"/>
    <col min="771" max="771" width="8.7109375" customWidth="1"/>
    <col min="772" max="772" width="9.85546875" customWidth="1"/>
    <col min="773" max="773" width="9" customWidth="1"/>
    <col min="774" max="774" width="0" hidden="1" customWidth="1"/>
    <col min="775" max="775" width="3.5703125" customWidth="1"/>
    <col min="776" max="776" width="3.42578125" customWidth="1"/>
    <col min="778" max="778" width="10.7109375" customWidth="1"/>
    <col min="1025" max="1025" width="6.7109375" customWidth="1"/>
    <col min="1027" max="1027" width="8.7109375" customWidth="1"/>
    <col min="1028" max="1028" width="9.85546875" customWidth="1"/>
    <col min="1029" max="1029" width="9" customWidth="1"/>
    <col min="1030" max="1030" width="0" hidden="1" customWidth="1"/>
    <col min="1031" max="1031" width="3.5703125" customWidth="1"/>
    <col min="1032" max="1032" width="3.42578125" customWidth="1"/>
    <col min="1034" max="1034" width="10.7109375" customWidth="1"/>
    <col min="1281" max="1281" width="6.7109375" customWidth="1"/>
    <col min="1283" max="1283" width="8.7109375" customWidth="1"/>
    <col min="1284" max="1284" width="9.85546875" customWidth="1"/>
    <col min="1285" max="1285" width="9" customWidth="1"/>
    <col min="1286" max="1286" width="0" hidden="1" customWidth="1"/>
    <col min="1287" max="1287" width="3.5703125" customWidth="1"/>
    <col min="1288" max="1288" width="3.42578125" customWidth="1"/>
    <col min="1290" max="1290" width="10.7109375" customWidth="1"/>
    <col min="1537" max="1537" width="6.7109375" customWidth="1"/>
    <col min="1539" max="1539" width="8.7109375" customWidth="1"/>
    <col min="1540" max="1540" width="9.85546875" customWidth="1"/>
    <col min="1541" max="1541" width="9" customWidth="1"/>
    <col min="1542" max="1542" width="0" hidden="1" customWidth="1"/>
    <col min="1543" max="1543" width="3.5703125" customWidth="1"/>
    <col min="1544" max="1544" width="3.42578125" customWidth="1"/>
    <col min="1546" max="1546" width="10.7109375" customWidth="1"/>
    <col min="1793" max="1793" width="6.7109375" customWidth="1"/>
    <col min="1795" max="1795" width="8.7109375" customWidth="1"/>
    <col min="1796" max="1796" width="9.85546875" customWidth="1"/>
    <col min="1797" max="1797" width="9" customWidth="1"/>
    <col min="1798" max="1798" width="0" hidden="1" customWidth="1"/>
    <col min="1799" max="1799" width="3.5703125" customWidth="1"/>
    <col min="1800" max="1800" width="3.42578125" customWidth="1"/>
    <col min="1802" max="1802" width="10.7109375" customWidth="1"/>
    <col min="2049" max="2049" width="6.7109375" customWidth="1"/>
    <col min="2051" max="2051" width="8.7109375" customWidth="1"/>
    <col min="2052" max="2052" width="9.85546875" customWidth="1"/>
    <col min="2053" max="2053" width="9" customWidth="1"/>
    <col min="2054" max="2054" width="0" hidden="1" customWidth="1"/>
    <col min="2055" max="2055" width="3.5703125" customWidth="1"/>
    <col min="2056" max="2056" width="3.42578125" customWidth="1"/>
    <col min="2058" max="2058" width="10.7109375" customWidth="1"/>
    <col min="2305" max="2305" width="6.7109375" customWidth="1"/>
    <col min="2307" max="2307" width="8.7109375" customWidth="1"/>
    <col min="2308" max="2308" width="9.85546875" customWidth="1"/>
    <col min="2309" max="2309" width="9" customWidth="1"/>
    <col min="2310" max="2310" width="0" hidden="1" customWidth="1"/>
    <col min="2311" max="2311" width="3.5703125" customWidth="1"/>
    <col min="2312" max="2312" width="3.42578125" customWidth="1"/>
    <col min="2314" max="2314" width="10.7109375" customWidth="1"/>
    <col min="2561" max="2561" width="6.7109375" customWidth="1"/>
    <col min="2563" max="2563" width="8.7109375" customWidth="1"/>
    <col min="2564" max="2564" width="9.85546875" customWidth="1"/>
    <col min="2565" max="2565" width="9" customWidth="1"/>
    <col min="2566" max="2566" width="0" hidden="1" customWidth="1"/>
    <col min="2567" max="2567" width="3.5703125" customWidth="1"/>
    <col min="2568" max="2568" width="3.42578125" customWidth="1"/>
    <col min="2570" max="2570" width="10.7109375" customWidth="1"/>
    <col min="2817" max="2817" width="6.7109375" customWidth="1"/>
    <col min="2819" max="2819" width="8.7109375" customWidth="1"/>
    <col min="2820" max="2820" width="9.85546875" customWidth="1"/>
    <col min="2821" max="2821" width="9" customWidth="1"/>
    <col min="2822" max="2822" width="0" hidden="1" customWidth="1"/>
    <col min="2823" max="2823" width="3.5703125" customWidth="1"/>
    <col min="2824" max="2824" width="3.42578125" customWidth="1"/>
    <col min="2826" max="2826" width="10.7109375" customWidth="1"/>
    <col min="3073" max="3073" width="6.7109375" customWidth="1"/>
    <col min="3075" max="3075" width="8.7109375" customWidth="1"/>
    <col min="3076" max="3076" width="9.85546875" customWidth="1"/>
    <col min="3077" max="3077" width="9" customWidth="1"/>
    <col min="3078" max="3078" width="0" hidden="1" customWidth="1"/>
    <col min="3079" max="3079" width="3.5703125" customWidth="1"/>
    <col min="3080" max="3080" width="3.42578125" customWidth="1"/>
    <col min="3082" max="3082" width="10.7109375" customWidth="1"/>
    <col min="3329" max="3329" width="6.7109375" customWidth="1"/>
    <col min="3331" max="3331" width="8.7109375" customWidth="1"/>
    <col min="3332" max="3332" width="9.85546875" customWidth="1"/>
    <col min="3333" max="3333" width="9" customWidth="1"/>
    <col min="3334" max="3334" width="0" hidden="1" customWidth="1"/>
    <col min="3335" max="3335" width="3.5703125" customWidth="1"/>
    <col min="3336" max="3336" width="3.42578125" customWidth="1"/>
    <col min="3338" max="3338" width="10.7109375" customWidth="1"/>
    <col min="3585" max="3585" width="6.7109375" customWidth="1"/>
    <col min="3587" max="3587" width="8.7109375" customWidth="1"/>
    <col min="3588" max="3588" width="9.85546875" customWidth="1"/>
    <col min="3589" max="3589" width="9" customWidth="1"/>
    <col min="3590" max="3590" width="0" hidden="1" customWidth="1"/>
    <col min="3591" max="3591" width="3.5703125" customWidth="1"/>
    <col min="3592" max="3592" width="3.42578125" customWidth="1"/>
    <col min="3594" max="3594" width="10.7109375" customWidth="1"/>
    <col min="3841" max="3841" width="6.7109375" customWidth="1"/>
    <col min="3843" max="3843" width="8.7109375" customWidth="1"/>
    <col min="3844" max="3844" width="9.85546875" customWidth="1"/>
    <col min="3845" max="3845" width="9" customWidth="1"/>
    <col min="3846" max="3846" width="0" hidden="1" customWidth="1"/>
    <col min="3847" max="3847" width="3.5703125" customWidth="1"/>
    <col min="3848" max="3848" width="3.42578125" customWidth="1"/>
    <col min="3850" max="3850" width="10.7109375" customWidth="1"/>
    <col min="4097" max="4097" width="6.7109375" customWidth="1"/>
    <col min="4099" max="4099" width="8.7109375" customWidth="1"/>
    <col min="4100" max="4100" width="9.85546875" customWidth="1"/>
    <col min="4101" max="4101" width="9" customWidth="1"/>
    <col min="4102" max="4102" width="0" hidden="1" customWidth="1"/>
    <col min="4103" max="4103" width="3.5703125" customWidth="1"/>
    <col min="4104" max="4104" width="3.42578125" customWidth="1"/>
    <col min="4106" max="4106" width="10.7109375" customWidth="1"/>
    <col min="4353" max="4353" width="6.7109375" customWidth="1"/>
    <col min="4355" max="4355" width="8.7109375" customWidth="1"/>
    <col min="4356" max="4356" width="9.85546875" customWidth="1"/>
    <col min="4357" max="4357" width="9" customWidth="1"/>
    <col min="4358" max="4358" width="0" hidden="1" customWidth="1"/>
    <col min="4359" max="4359" width="3.5703125" customWidth="1"/>
    <col min="4360" max="4360" width="3.42578125" customWidth="1"/>
    <col min="4362" max="4362" width="10.7109375" customWidth="1"/>
    <col min="4609" max="4609" width="6.7109375" customWidth="1"/>
    <col min="4611" max="4611" width="8.7109375" customWidth="1"/>
    <col min="4612" max="4612" width="9.85546875" customWidth="1"/>
    <col min="4613" max="4613" width="9" customWidth="1"/>
    <col min="4614" max="4614" width="0" hidden="1" customWidth="1"/>
    <col min="4615" max="4615" width="3.5703125" customWidth="1"/>
    <col min="4616" max="4616" width="3.42578125" customWidth="1"/>
    <col min="4618" max="4618" width="10.7109375" customWidth="1"/>
    <col min="4865" max="4865" width="6.7109375" customWidth="1"/>
    <col min="4867" max="4867" width="8.7109375" customWidth="1"/>
    <col min="4868" max="4868" width="9.85546875" customWidth="1"/>
    <col min="4869" max="4869" width="9" customWidth="1"/>
    <col min="4870" max="4870" width="0" hidden="1" customWidth="1"/>
    <col min="4871" max="4871" width="3.5703125" customWidth="1"/>
    <col min="4872" max="4872" width="3.42578125" customWidth="1"/>
    <col min="4874" max="4874" width="10.7109375" customWidth="1"/>
    <col min="5121" max="5121" width="6.7109375" customWidth="1"/>
    <col min="5123" max="5123" width="8.7109375" customWidth="1"/>
    <col min="5124" max="5124" width="9.85546875" customWidth="1"/>
    <col min="5125" max="5125" width="9" customWidth="1"/>
    <col min="5126" max="5126" width="0" hidden="1" customWidth="1"/>
    <col min="5127" max="5127" width="3.5703125" customWidth="1"/>
    <col min="5128" max="5128" width="3.42578125" customWidth="1"/>
    <col min="5130" max="5130" width="10.7109375" customWidth="1"/>
    <col min="5377" max="5377" width="6.7109375" customWidth="1"/>
    <col min="5379" max="5379" width="8.7109375" customWidth="1"/>
    <col min="5380" max="5380" width="9.85546875" customWidth="1"/>
    <col min="5381" max="5381" width="9" customWidth="1"/>
    <col min="5382" max="5382" width="0" hidden="1" customWidth="1"/>
    <col min="5383" max="5383" width="3.5703125" customWidth="1"/>
    <col min="5384" max="5384" width="3.42578125" customWidth="1"/>
    <col min="5386" max="5386" width="10.7109375" customWidth="1"/>
    <col min="5633" max="5633" width="6.7109375" customWidth="1"/>
    <col min="5635" max="5635" width="8.7109375" customWidth="1"/>
    <col min="5636" max="5636" width="9.85546875" customWidth="1"/>
    <col min="5637" max="5637" width="9" customWidth="1"/>
    <col min="5638" max="5638" width="0" hidden="1" customWidth="1"/>
    <col min="5639" max="5639" width="3.5703125" customWidth="1"/>
    <col min="5640" max="5640" width="3.42578125" customWidth="1"/>
    <col min="5642" max="5642" width="10.7109375" customWidth="1"/>
    <col min="5889" max="5889" width="6.7109375" customWidth="1"/>
    <col min="5891" max="5891" width="8.7109375" customWidth="1"/>
    <col min="5892" max="5892" width="9.85546875" customWidth="1"/>
    <col min="5893" max="5893" width="9" customWidth="1"/>
    <col min="5894" max="5894" width="0" hidden="1" customWidth="1"/>
    <col min="5895" max="5895" width="3.5703125" customWidth="1"/>
    <col min="5896" max="5896" width="3.42578125" customWidth="1"/>
    <col min="5898" max="5898" width="10.7109375" customWidth="1"/>
    <col min="6145" max="6145" width="6.7109375" customWidth="1"/>
    <col min="6147" max="6147" width="8.7109375" customWidth="1"/>
    <col min="6148" max="6148" width="9.85546875" customWidth="1"/>
    <col min="6149" max="6149" width="9" customWidth="1"/>
    <col min="6150" max="6150" width="0" hidden="1" customWidth="1"/>
    <col min="6151" max="6151" width="3.5703125" customWidth="1"/>
    <col min="6152" max="6152" width="3.42578125" customWidth="1"/>
    <col min="6154" max="6154" width="10.7109375" customWidth="1"/>
    <col min="6401" max="6401" width="6.7109375" customWidth="1"/>
    <col min="6403" max="6403" width="8.7109375" customWidth="1"/>
    <col min="6404" max="6404" width="9.85546875" customWidth="1"/>
    <col min="6405" max="6405" width="9" customWidth="1"/>
    <col min="6406" max="6406" width="0" hidden="1" customWidth="1"/>
    <col min="6407" max="6407" width="3.5703125" customWidth="1"/>
    <col min="6408" max="6408" width="3.42578125" customWidth="1"/>
    <col min="6410" max="6410" width="10.7109375" customWidth="1"/>
    <col min="6657" max="6657" width="6.7109375" customWidth="1"/>
    <col min="6659" max="6659" width="8.7109375" customWidth="1"/>
    <col min="6660" max="6660" width="9.85546875" customWidth="1"/>
    <col min="6661" max="6661" width="9" customWidth="1"/>
    <col min="6662" max="6662" width="0" hidden="1" customWidth="1"/>
    <col min="6663" max="6663" width="3.5703125" customWidth="1"/>
    <col min="6664" max="6664" width="3.42578125" customWidth="1"/>
    <col min="6666" max="6666" width="10.7109375" customWidth="1"/>
    <col min="6913" max="6913" width="6.7109375" customWidth="1"/>
    <col min="6915" max="6915" width="8.7109375" customWidth="1"/>
    <col min="6916" max="6916" width="9.85546875" customWidth="1"/>
    <col min="6917" max="6917" width="9" customWidth="1"/>
    <col min="6918" max="6918" width="0" hidden="1" customWidth="1"/>
    <col min="6919" max="6919" width="3.5703125" customWidth="1"/>
    <col min="6920" max="6920" width="3.42578125" customWidth="1"/>
    <col min="6922" max="6922" width="10.7109375" customWidth="1"/>
    <col min="7169" max="7169" width="6.7109375" customWidth="1"/>
    <col min="7171" max="7171" width="8.7109375" customWidth="1"/>
    <col min="7172" max="7172" width="9.85546875" customWidth="1"/>
    <col min="7173" max="7173" width="9" customWidth="1"/>
    <col min="7174" max="7174" width="0" hidden="1" customWidth="1"/>
    <col min="7175" max="7175" width="3.5703125" customWidth="1"/>
    <col min="7176" max="7176" width="3.42578125" customWidth="1"/>
    <col min="7178" max="7178" width="10.7109375" customWidth="1"/>
    <col min="7425" max="7425" width="6.7109375" customWidth="1"/>
    <col min="7427" max="7427" width="8.7109375" customWidth="1"/>
    <col min="7428" max="7428" width="9.85546875" customWidth="1"/>
    <col min="7429" max="7429" width="9" customWidth="1"/>
    <col min="7430" max="7430" width="0" hidden="1" customWidth="1"/>
    <col min="7431" max="7431" width="3.5703125" customWidth="1"/>
    <col min="7432" max="7432" width="3.42578125" customWidth="1"/>
    <col min="7434" max="7434" width="10.7109375" customWidth="1"/>
    <col min="7681" max="7681" width="6.7109375" customWidth="1"/>
    <col min="7683" max="7683" width="8.7109375" customWidth="1"/>
    <col min="7684" max="7684" width="9.85546875" customWidth="1"/>
    <col min="7685" max="7685" width="9" customWidth="1"/>
    <col min="7686" max="7686" width="0" hidden="1" customWidth="1"/>
    <col min="7687" max="7687" width="3.5703125" customWidth="1"/>
    <col min="7688" max="7688" width="3.42578125" customWidth="1"/>
    <col min="7690" max="7690" width="10.7109375" customWidth="1"/>
    <col min="7937" max="7937" width="6.7109375" customWidth="1"/>
    <col min="7939" max="7939" width="8.7109375" customWidth="1"/>
    <col min="7940" max="7940" width="9.85546875" customWidth="1"/>
    <col min="7941" max="7941" width="9" customWidth="1"/>
    <col min="7942" max="7942" width="0" hidden="1" customWidth="1"/>
    <col min="7943" max="7943" width="3.5703125" customWidth="1"/>
    <col min="7944" max="7944" width="3.42578125" customWidth="1"/>
    <col min="7946" max="7946" width="10.7109375" customWidth="1"/>
    <col min="8193" max="8193" width="6.7109375" customWidth="1"/>
    <col min="8195" max="8195" width="8.7109375" customWidth="1"/>
    <col min="8196" max="8196" width="9.85546875" customWidth="1"/>
    <col min="8197" max="8197" width="9" customWidth="1"/>
    <col min="8198" max="8198" width="0" hidden="1" customWidth="1"/>
    <col min="8199" max="8199" width="3.5703125" customWidth="1"/>
    <col min="8200" max="8200" width="3.42578125" customWidth="1"/>
    <col min="8202" max="8202" width="10.7109375" customWidth="1"/>
    <col min="8449" max="8449" width="6.7109375" customWidth="1"/>
    <col min="8451" max="8451" width="8.7109375" customWidth="1"/>
    <col min="8452" max="8452" width="9.85546875" customWidth="1"/>
    <col min="8453" max="8453" width="9" customWidth="1"/>
    <col min="8454" max="8454" width="0" hidden="1" customWidth="1"/>
    <col min="8455" max="8455" width="3.5703125" customWidth="1"/>
    <col min="8456" max="8456" width="3.42578125" customWidth="1"/>
    <col min="8458" max="8458" width="10.7109375" customWidth="1"/>
    <col min="8705" max="8705" width="6.7109375" customWidth="1"/>
    <col min="8707" max="8707" width="8.7109375" customWidth="1"/>
    <col min="8708" max="8708" width="9.85546875" customWidth="1"/>
    <col min="8709" max="8709" width="9" customWidth="1"/>
    <col min="8710" max="8710" width="0" hidden="1" customWidth="1"/>
    <col min="8711" max="8711" width="3.5703125" customWidth="1"/>
    <col min="8712" max="8712" width="3.42578125" customWidth="1"/>
    <col min="8714" max="8714" width="10.7109375" customWidth="1"/>
    <col min="8961" max="8961" width="6.7109375" customWidth="1"/>
    <col min="8963" max="8963" width="8.7109375" customWidth="1"/>
    <col min="8964" max="8964" width="9.85546875" customWidth="1"/>
    <col min="8965" max="8965" width="9" customWidth="1"/>
    <col min="8966" max="8966" width="0" hidden="1" customWidth="1"/>
    <col min="8967" max="8967" width="3.5703125" customWidth="1"/>
    <col min="8968" max="8968" width="3.42578125" customWidth="1"/>
    <col min="8970" max="8970" width="10.7109375" customWidth="1"/>
    <col min="9217" max="9217" width="6.7109375" customWidth="1"/>
    <col min="9219" max="9219" width="8.7109375" customWidth="1"/>
    <col min="9220" max="9220" width="9.85546875" customWidth="1"/>
    <col min="9221" max="9221" width="9" customWidth="1"/>
    <col min="9222" max="9222" width="0" hidden="1" customWidth="1"/>
    <col min="9223" max="9223" width="3.5703125" customWidth="1"/>
    <col min="9224" max="9224" width="3.42578125" customWidth="1"/>
    <col min="9226" max="9226" width="10.7109375" customWidth="1"/>
    <col min="9473" max="9473" width="6.7109375" customWidth="1"/>
    <col min="9475" max="9475" width="8.7109375" customWidth="1"/>
    <col min="9476" max="9476" width="9.85546875" customWidth="1"/>
    <col min="9477" max="9477" width="9" customWidth="1"/>
    <col min="9478" max="9478" width="0" hidden="1" customWidth="1"/>
    <col min="9479" max="9479" width="3.5703125" customWidth="1"/>
    <col min="9480" max="9480" width="3.42578125" customWidth="1"/>
    <col min="9482" max="9482" width="10.7109375" customWidth="1"/>
    <col min="9729" max="9729" width="6.7109375" customWidth="1"/>
    <col min="9731" max="9731" width="8.7109375" customWidth="1"/>
    <col min="9732" max="9732" width="9.85546875" customWidth="1"/>
    <col min="9733" max="9733" width="9" customWidth="1"/>
    <col min="9734" max="9734" width="0" hidden="1" customWidth="1"/>
    <col min="9735" max="9735" width="3.5703125" customWidth="1"/>
    <col min="9736" max="9736" width="3.42578125" customWidth="1"/>
    <col min="9738" max="9738" width="10.7109375" customWidth="1"/>
    <col min="9985" max="9985" width="6.7109375" customWidth="1"/>
    <col min="9987" max="9987" width="8.7109375" customWidth="1"/>
    <col min="9988" max="9988" width="9.85546875" customWidth="1"/>
    <col min="9989" max="9989" width="9" customWidth="1"/>
    <col min="9990" max="9990" width="0" hidden="1" customWidth="1"/>
    <col min="9991" max="9991" width="3.5703125" customWidth="1"/>
    <col min="9992" max="9992" width="3.42578125" customWidth="1"/>
    <col min="9994" max="9994" width="10.7109375" customWidth="1"/>
    <col min="10241" max="10241" width="6.7109375" customWidth="1"/>
    <col min="10243" max="10243" width="8.7109375" customWidth="1"/>
    <col min="10244" max="10244" width="9.85546875" customWidth="1"/>
    <col min="10245" max="10245" width="9" customWidth="1"/>
    <col min="10246" max="10246" width="0" hidden="1" customWidth="1"/>
    <col min="10247" max="10247" width="3.5703125" customWidth="1"/>
    <col min="10248" max="10248" width="3.42578125" customWidth="1"/>
    <col min="10250" max="10250" width="10.7109375" customWidth="1"/>
    <col min="10497" max="10497" width="6.7109375" customWidth="1"/>
    <col min="10499" max="10499" width="8.7109375" customWidth="1"/>
    <col min="10500" max="10500" width="9.85546875" customWidth="1"/>
    <col min="10501" max="10501" width="9" customWidth="1"/>
    <col min="10502" max="10502" width="0" hidden="1" customWidth="1"/>
    <col min="10503" max="10503" width="3.5703125" customWidth="1"/>
    <col min="10504" max="10504" width="3.42578125" customWidth="1"/>
    <col min="10506" max="10506" width="10.7109375" customWidth="1"/>
    <col min="10753" max="10753" width="6.7109375" customWidth="1"/>
    <col min="10755" max="10755" width="8.7109375" customWidth="1"/>
    <col min="10756" max="10756" width="9.85546875" customWidth="1"/>
    <col min="10757" max="10757" width="9" customWidth="1"/>
    <col min="10758" max="10758" width="0" hidden="1" customWidth="1"/>
    <col min="10759" max="10759" width="3.5703125" customWidth="1"/>
    <col min="10760" max="10760" width="3.42578125" customWidth="1"/>
    <col min="10762" max="10762" width="10.7109375" customWidth="1"/>
    <col min="11009" max="11009" width="6.7109375" customWidth="1"/>
    <col min="11011" max="11011" width="8.7109375" customWidth="1"/>
    <col min="11012" max="11012" width="9.85546875" customWidth="1"/>
    <col min="11013" max="11013" width="9" customWidth="1"/>
    <col min="11014" max="11014" width="0" hidden="1" customWidth="1"/>
    <col min="11015" max="11015" width="3.5703125" customWidth="1"/>
    <col min="11016" max="11016" width="3.42578125" customWidth="1"/>
    <col min="11018" max="11018" width="10.7109375" customWidth="1"/>
    <col min="11265" max="11265" width="6.7109375" customWidth="1"/>
    <col min="11267" max="11267" width="8.7109375" customWidth="1"/>
    <col min="11268" max="11268" width="9.85546875" customWidth="1"/>
    <col min="11269" max="11269" width="9" customWidth="1"/>
    <col min="11270" max="11270" width="0" hidden="1" customWidth="1"/>
    <col min="11271" max="11271" width="3.5703125" customWidth="1"/>
    <col min="11272" max="11272" width="3.42578125" customWidth="1"/>
    <col min="11274" max="11274" width="10.7109375" customWidth="1"/>
    <col min="11521" max="11521" width="6.7109375" customWidth="1"/>
    <col min="11523" max="11523" width="8.7109375" customWidth="1"/>
    <col min="11524" max="11524" width="9.85546875" customWidth="1"/>
    <col min="11525" max="11525" width="9" customWidth="1"/>
    <col min="11526" max="11526" width="0" hidden="1" customWidth="1"/>
    <col min="11527" max="11527" width="3.5703125" customWidth="1"/>
    <col min="11528" max="11528" width="3.42578125" customWidth="1"/>
    <col min="11530" max="11530" width="10.7109375" customWidth="1"/>
    <col min="11777" max="11777" width="6.7109375" customWidth="1"/>
    <col min="11779" max="11779" width="8.7109375" customWidth="1"/>
    <col min="11780" max="11780" width="9.85546875" customWidth="1"/>
    <col min="11781" max="11781" width="9" customWidth="1"/>
    <col min="11782" max="11782" width="0" hidden="1" customWidth="1"/>
    <col min="11783" max="11783" width="3.5703125" customWidth="1"/>
    <col min="11784" max="11784" width="3.42578125" customWidth="1"/>
    <col min="11786" max="11786" width="10.7109375" customWidth="1"/>
    <col min="12033" max="12033" width="6.7109375" customWidth="1"/>
    <col min="12035" max="12035" width="8.7109375" customWidth="1"/>
    <col min="12036" max="12036" width="9.85546875" customWidth="1"/>
    <col min="12037" max="12037" width="9" customWidth="1"/>
    <col min="12038" max="12038" width="0" hidden="1" customWidth="1"/>
    <col min="12039" max="12039" width="3.5703125" customWidth="1"/>
    <col min="12040" max="12040" width="3.42578125" customWidth="1"/>
    <col min="12042" max="12042" width="10.7109375" customWidth="1"/>
    <col min="12289" max="12289" width="6.7109375" customWidth="1"/>
    <col min="12291" max="12291" width="8.7109375" customWidth="1"/>
    <col min="12292" max="12292" width="9.85546875" customWidth="1"/>
    <col min="12293" max="12293" width="9" customWidth="1"/>
    <col min="12294" max="12294" width="0" hidden="1" customWidth="1"/>
    <col min="12295" max="12295" width="3.5703125" customWidth="1"/>
    <col min="12296" max="12296" width="3.42578125" customWidth="1"/>
    <col min="12298" max="12298" width="10.7109375" customWidth="1"/>
    <col min="12545" max="12545" width="6.7109375" customWidth="1"/>
    <col min="12547" max="12547" width="8.7109375" customWidth="1"/>
    <col min="12548" max="12548" width="9.85546875" customWidth="1"/>
    <col min="12549" max="12549" width="9" customWidth="1"/>
    <col min="12550" max="12550" width="0" hidden="1" customWidth="1"/>
    <col min="12551" max="12551" width="3.5703125" customWidth="1"/>
    <col min="12552" max="12552" width="3.42578125" customWidth="1"/>
    <col min="12554" max="12554" width="10.7109375" customWidth="1"/>
    <col min="12801" max="12801" width="6.7109375" customWidth="1"/>
    <col min="12803" max="12803" width="8.7109375" customWidth="1"/>
    <col min="12804" max="12804" width="9.85546875" customWidth="1"/>
    <col min="12805" max="12805" width="9" customWidth="1"/>
    <col min="12806" max="12806" width="0" hidden="1" customWidth="1"/>
    <col min="12807" max="12807" width="3.5703125" customWidth="1"/>
    <col min="12808" max="12808" width="3.42578125" customWidth="1"/>
    <col min="12810" max="12810" width="10.7109375" customWidth="1"/>
    <col min="13057" max="13057" width="6.7109375" customWidth="1"/>
    <col min="13059" max="13059" width="8.7109375" customWidth="1"/>
    <col min="13060" max="13060" width="9.85546875" customWidth="1"/>
    <col min="13061" max="13061" width="9" customWidth="1"/>
    <col min="13062" max="13062" width="0" hidden="1" customWidth="1"/>
    <col min="13063" max="13063" width="3.5703125" customWidth="1"/>
    <col min="13064" max="13064" width="3.42578125" customWidth="1"/>
    <col min="13066" max="13066" width="10.7109375" customWidth="1"/>
    <col min="13313" max="13313" width="6.7109375" customWidth="1"/>
    <col min="13315" max="13315" width="8.7109375" customWidth="1"/>
    <col min="13316" max="13316" width="9.85546875" customWidth="1"/>
    <col min="13317" max="13317" width="9" customWidth="1"/>
    <col min="13318" max="13318" width="0" hidden="1" customWidth="1"/>
    <col min="13319" max="13319" width="3.5703125" customWidth="1"/>
    <col min="13320" max="13320" width="3.42578125" customWidth="1"/>
    <col min="13322" max="13322" width="10.7109375" customWidth="1"/>
    <col min="13569" max="13569" width="6.7109375" customWidth="1"/>
    <col min="13571" max="13571" width="8.7109375" customWidth="1"/>
    <col min="13572" max="13572" width="9.85546875" customWidth="1"/>
    <col min="13573" max="13573" width="9" customWidth="1"/>
    <col min="13574" max="13574" width="0" hidden="1" customWidth="1"/>
    <col min="13575" max="13575" width="3.5703125" customWidth="1"/>
    <col min="13576" max="13576" width="3.42578125" customWidth="1"/>
    <col min="13578" max="13578" width="10.7109375" customWidth="1"/>
    <col min="13825" max="13825" width="6.7109375" customWidth="1"/>
    <col min="13827" max="13827" width="8.7109375" customWidth="1"/>
    <col min="13828" max="13828" width="9.85546875" customWidth="1"/>
    <col min="13829" max="13829" width="9" customWidth="1"/>
    <col min="13830" max="13830" width="0" hidden="1" customWidth="1"/>
    <col min="13831" max="13831" width="3.5703125" customWidth="1"/>
    <col min="13832" max="13832" width="3.42578125" customWidth="1"/>
    <col min="13834" max="13834" width="10.7109375" customWidth="1"/>
    <col min="14081" max="14081" width="6.7109375" customWidth="1"/>
    <col min="14083" max="14083" width="8.7109375" customWidth="1"/>
    <col min="14084" max="14084" width="9.85546875" customWidth="1"/>
    <col min="14085" max="14085" width="9" customWidth="1"/>
    <col min="14086" max="14086" width="0" hidden="1" customWidth="1"/>
    <col min="14087" max="14087" width="3.5703125" customWidth="1"/>
    <col min="14088" max="14088" width="3.42578125" customWidth="1"/>
    <col min="14090" max="14090" width="10.7109375" customWidth="1"/>
    <col min="14337" max="14337" width="6.7109375" customWidth="1"/>
    <col min="14339" max="14339" width="8.7109375" customWidth="1"/>
    <col min="14340" max="14340" width="9.85546875" customWidth="1"/>
    <col min="14341" max="14341" width="9" customWidth="1"/>
    <col min="14342" max="14342" width="0" hidden="1" customWidth="1"/>
    <col min="14343" max="14343" width="3.5703125" customWidth="1"/>
    <col min="14344" max="14344" width="3.42578125" customWidth="1"/>
    <col min="14346" max="14346" width="10.7109375" customWidth="1"/>
    <col min="14593" max="14593" width="6.7109375" customWidth="1"/>
    <col min="14595" max="14595" width="8.7109375" customWidth="1"/>
    <col min="14596" max="14596" width="9.85546875" customWidth="1"/>
    <col min="14597" max="14597" width="9" customWidth="1"/>
    <col min="14598" max="14598" width="0" hidden="1" customWidth="1"/>
    <col min="14599" max="14599" width="3.5703125" customWidth="1"/>
    <col min="14600" max="14600" width="3.42578125" customWidth="1"/>
    <col min="14602" max="14602" width="10.7109375" customWidth="1"/>
    <col min="14849" max="14849" width="6.7109375" customWidth="1"/>
    <col min="14851" max="14851" width="8.7109375" customWidth="1"/>
    <col min="14852" max="14852" width="9.85546875" customWidth="1"/>
    <col min="14853" max="14853" width="9" customWidth="1"/>
    <col min="14854" max="14854" width="0" hidden="1" customWidth="1"/>
    <col min="14855" max="14855" width="3.5703125" customWidth="1"/>
    <col min="14856" max="14856" width="3.42578125" customWidth="1"/>
    <col min="14858" max="14858" width="10.7109375" customWidth="1"/>
    <col min="15105" max="15105" width="6.7109375" customWidth="1"/>
    <col min="15107" max="15107" width="8.7109375" customWidth="1"/>
    <col min="15108" max="15108" width="9.85546875" customWidth="1"/>
    <col min="15109" max="15109" width="9" customWidth="1"/>
    <col min="15110" max="15110" width="0" hidden="1" customWidth="1"/>
    <col min="15111" max="15111" width="3.5703125" customWidth="1"/>
    <col min="15112" max="15112" width="3.42578125" customWidth="1"/>
    <col min="15114" max="15114" width="10.7109375" customWidth="1"/>
    <col min="15361" max="15361" width="6.7109375" customWidth="1"/>
    <col min="15363" max="15363" width="8.7109375" customWidth="1"/>
    <col min="15364" max="15364" width="9.85546875" customWidth="1"/>
    <col min="15365" max="15365" width="9" customWidth="1"/>
    <col min="15366" max="15366" width="0" hidden="1" customWidth="1"/>
    <col min="15367" max="15367" width="3.5703125" customWidth="1"/>
    <col min="15368" max="15368" width="3.42578125" customWidth="1"/>
    <col min="15370" max="15370" width="10.7109375" customWidth="1"/>
    <col min="15617" max="15617" width="6.7109375" customWidth="1"/>
    <col min="15619" max="15619" width="8.7109375" customWidth="1"/>
    <col min="15620" max="15620" width="9.85546875" customWidth="1"/>
    <col min="15621" max="15621" width="9" customWidth="1"/>
    <col min="15622" max="15622" width="0" hidden="1" customWidth="1"/>
    <col min="15623" max="15623" width="3.5703125" customWidth="1"/>
    <col min="15624" max="15624" width="3.42578125" customWidth="1"/>
    <col min="15626" max="15626" width="10.7109375" customWidth="1"/>
    <col min="15873" max="15873" width="6.7109375" customWidth="1"/>
    <col min="15875" max="15875" width="8.7109375" customWidth="1"/>
    <col min="15876" max="15876" width="9.85546875" customWidth="1"/>
    <col min="15877" max="15877" width="9" customWidth="1"/>
    <col min="15878" max="15878" width="0" hidden="1" customWidth="1"/>
    <col min="15879" max="15879" width="3.5703125" customWidth="1"/>
    <col min="15880" max="15880" width="3.42578125" customWidth="1"/>
    <col min="15882" max="15882" width="10.7109375" customWidth="1"/>
    <col min="16129" max="16129" width="6.7109375" customWidth="1"/>
    <col min="16131" max="16131" width="8.7109375" customWidth="1"/>
    <col min="16132" max="16132" width="9.85546875" customWidth="1"/>
    <col min="16133" max="16133" width="9" customWidth="1"/>
    <col min="16134" max="16134" width="0" hidden="1" customWidth="1"/>
    <col min="16135" max="16135" width="3.5703125" customWidth="1"/>
    <col min="16136" max="16136" width="3.42578125" customWidth="1"/>
    <col min="16138" max="16138" width="10.7109375" customWidth="1"/>
  </cols>
  <sheetData>
    <row r="1" spans="2:16" s="1" customFormat="1" ht="15.75" x14ac:dyDescent="0.25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2:16" s="4" customFormat="1" ht="12" customHeight="1" x14ac:dyDescent="0.2"/>
    <row r="3" spans="2:16" s="5" customFormat="1" ht="12.75" customHeight="1" x14ac:dyDescent="0.25">
      <c r="B3" s="6" t="s">
        <v>1</v>
      </c>
      <c r="C3" s="6"/>
      <c r="D3" s="6"/>
      <c r="E3" s="7"/>
      <c r="F3" s="8"/>
      <c r="G3" s="8"/>
      <c r="H3" s="8"/>
      <c r="I3" s="7"/>
      <c r="J3" s="7"/>
      <c r="K3" s="9"/>
      <c r="L3" s="9"/>
      <c r="M3" s="6"/>
      <c r="N3" s="6"/>
      <c r="O3" s="6"/>
      <c r="P3" s="6"/>
    </row>
    <row r="4" spans="2:16" s="5" customFormat="1" ht="12.75" customHeight="1" x14ac:dyDescent="0.25">
      <c r="B4" s="6"/>
      <c r="C4" s="6"/>
      <c r="D4" s="6"/>
      <c r="E4" s="9"/>
      <c r="F4" s="6"/>
      <c r="G4" s="6"/>
      <c r="H4" s="6"/>
      <c r="I4" s="9"/>
      <c r="J4" s="9"/>
      <c r="K4" s="9"/>
      <c r="L4" s="9"/>
      <c r="M4" s="6"/>
      <c r="N4" s="6"/>
      <c r="O4" s="6"/>
      <c r="P4" s="6"/>
    </row>
    <row r="5" spans="2:16" s="4" customFormat="1" ht="15" customHeight="1" x14ac:dyDescent="0.25">
      <c r="C5" s="10" t="s">
        <v>2</v>
      </c>
      <c r="D5" s="11"/>
      <c r="J5" s="4" t="s">
        <v>3</v>
      </c>
    </row>
    <row r="6" spans="2:16" s="4" customFormat="1" ht="15" customHeight="1" x14ac:dyDescent="0.25">
      <c r="C6" s="10"/>
      <c r="D6" s="11"/>
    </row>
    <row r="7" spans="2:16" s="12" customFormat="1" x14ac:dyDescent="0.25">
      <c r="B7" s="13"/>
      <c r="C7" s="14" t="s">
        <v>4</v>
      </c>
      <c r="D7" s="15">
        <v>725000</v>
      </c>
      <c r="E7" s="16" t="s">
        <v>5</v>
      </c>
      <c r="F7" s="17"/>
      <c r="G7" s="17"/>
      <c r="H7" s="18"/>
      <c r="I7" s="13"/>
      <c r="J7" s="14" t="s">
        <v>4</v>
      </c>
      <c r="K7" s="15">
        <f>D7</f>
        <v>725000</v>
      </c>
      <c r="L7" s="16" t="s">
        <v>5</v>
      </c>
      <c r="M7" s="18"/>
    </row>
    <row r="8" spans="2:16" s="12" customFormat="1" x14ac:dyDescent="0.25">
      <c r="B8" s="19"/>
      <c r="C8" s="20" t="s">
        <v>6</v>
      </c>
      <c r="D8" s="21">
        <v>28</v>
      </c>
      <c r="E8" s="22" t="s">
        <v>7</v>
      </c>
      <c r="F8" s="23">
        <f>SQRT(D8)</f>
        <v>5.2915026221291814</v>
      </c>
      <c r="G8" s="23"/>
      <c r="H8" s="24"/>
      <c r="I8" s="19"/>
      <c r="J8" s="20" t="s">
        <v>6</v>
      </c>
      <c r="K8" s="21">
        <f>D8</f>
        <v>28</v>
      </c>
      <c r="L8" s="22" t="s">
        <v>7</v>
      </c>
      <c r="M8" s="24"/>
    </row>
    <row r="9" spans="2:16" s="12" customFormat="1" ht="8.25" customHeight="1" x14ac:dyDescent="0.25">
      <c r="B9" s="19"/>
      <c r="C9" s="23"/>
      <c r="D9" s="23"/>
      <c r="E9" s="23"/>
      <c r="F9" s="23"/>
      <c r="G9" s="23"/>
      <c r="H9" s="24"/>
      <c r="I9" s="19"/>
      <c r="J9" s="23"/>
      <c r="K9" s="23"/>
      <c r="L9" s="23"/>
      <c r="M9" s="24"/>
    </row>
    <row r="10" spans="2:16" s="12" customFormat="1" x14ac:dyDescent="0.25">
      <c r="B10" s="19" t="s">
        <v>8</v>
      </c>
      <c r="C10" s="23" t="s">
        <v>9</v>
      </c>
      <c r="D10" s="23"/>
      <c r="E10" s="23"/>
      <c r="F10" s="23"/>
      <c r="G10" s="23"/>
      <c r="H10" s="24"/>
      <c r="I10" s="19" t="s">
        <v>8</v>
      </c>
      <c r="J10" s="23" t="s">
        <v>10</v>
      </c>
      <c r="K10" s="23"/>
      <c r="L10" s="23"/>
      <c r="M10" s="24"/>
    </row>
    <row r="11" spans="2:16" s="12" customFormat="1" ht="4.5" customHeight="1" x14ac:dyDescent="0.25">
      <c r="B11" s="19"/>
      <c r="C11" s="23"/>
      <c r="D11" s="23"/>
      <c r="E11" s="23"/>
      <c r="F11" s="23"/>
      <c r="G11" s="23"/>
      <c r="H11" s="24"/>
      <c r="I11" s="19"/>
      <c r="J11" s="23"/>
      <c r="K11" s="23"/>
      <c r="L11" s="23"/>
      <c r="M11" s="24"/>
    </row>
    <row r="12" spans="2:16" s="12" customFormat="1" hidden="1" x14ac:dyDescent="0.25">
      <c r="B12" s="19"/>
      <c r="C12" s="23">
        <f>D7*0.0125/F8*4/3.14</f>
        <v>2181.721679392434</v>
      </c>
      <c r="D12" s="23"/>
      <c r="E12" s="23"/>
      <c r="F12" s="23"/>
      <c r="G12" s="23"/>
      <c r="H12" s="24"/>
      <c r="I12" s="19"/>
      <c r="J12" s="23" t="e">
        <f>K7*0.0125/M8*4/3.14</f>
        <v>#DIV/0!</v>
      </c>
      <c r="K12" s="23"/>
      <c r="L12" s="23"/>
      <c r="M12" s="24"/>
    </row>
    <row r="13" spans="2:16" s="12" customFormat="1" ht="13.5" customHeight="1" x14ac:dyDescent="0.25">
      <c r="B13" s="19" t="s">
        <v>11</v>
      </c>
      <c r="C13" s="25">
        <f>SQRT(C12)</f>
        <v>46.708903641516081</v>
      </c>
      <c r="D13" s="26" t="s">
        <v>12</v>
      </c>
      <c r="E13" s="27"/>
      <c r="F13" s="23"/>
      <c r="G13" s="23"/>
      <c r="H13" s="24"/>
      <c r="I13" s="19" t="s">
        <v>11</v>
      </c>
      <c r="J13" s="25">
        <f>SQRT(D7*0.01*4/3.14/SQRT(D8))</f>
        <v>41.77771347876697</v>
      </c>
      <c r="K13" s="26" t="s">
        <v>13</v>
      </c>
      <c r="L13" s="27"/>
      <c r="M13" s="24"/>
    </row>
    <row r="14" spans="2:16" s="4" customFormat="1" ht="6" customHeight="1" x14ac:dyDescent="0.2">
      <c r="B14" s="28" t="s">
        <v>14</v>
      </c>
      <c r="C14" s="29"/>
      <c r="D14" s="29"/>
      <c r="E14" s="29"/>
      <c r="F14" s="29"/>
      <c r="G14" s="29"/>
      <c r="H14" s="30"/>
      <c r="I14" s="28" t="s">
        <v>14</v>
      </c>
      <c r="J14" s="29"/>
      <c r="K14" s="29"/>
      <c r="L14" s="29"/>
      <c r="M14" s="30"/>
    </row>
    <row r="15" spans="2:16" s="4" customFormat="1" x14ac:dyDescent="0.25">
      <c r="B15" s="31"/>
      <c r="C15" s="32"/>
      <c r="D15" s="33"/>
      <c r="E15" s="33"/>
      <c r="F15" s="33"/>
      <c r="G15" s="34"/>
      <c r="H15" s="35"/>
      <c r="I15" s="31"/>
      <c r="J15" s="32"/>
      <c r="K15" s="33"/>
      <c r="L15" s="33"/>
      <c r="M15" s="36"/>
    </row>
    <row r="16" spans="2:16" s="4" customFormat="1" x14ac:dyDescent="0.25">
      <c r="B16" s="23"/>
      <c r="C16" s="37"/>
      <c r="D16" s="23"/>
      <c r="E16" s="23"/>
      <c r="F16" s="23"/>
      <c r="G16" s="29"/>
      <c r="H16" s="29"/>
      <c r="I16" s="23"/>
      <c r="J16" s="37"/>
      <c r="K16" s="23"/>
      <c r="L16" s="23"/>
      <c r="M16" s="23"/>
    </row>
    <row r="17" spans="2:13" s="4" customFormat="1" x14ac:dyDescent="0.25">
      <c r="B17" s="12"/>
      <c r="C17" s="38"/>
      <c r="D17" s="12"/>
      <c r="E17" s="12"/>
      <c r="F17" s="12"/>
    </row>
    <row r="18" spans="2:13" s="5" customFormat="1" x14ac:dyDescent="0.25">
      <c r="B18" s="6" t="s">
        <v>15</v>
      </c>
      <c r="C18" s="6"/>
      <c r="D18" s="6"/>
      <c r="E18" s="6"/>
      <c r="F18" s="6"/>
      <c r="G18" s="6"/>
      <c r="H18" s="6"/>
      <c r="I18" s="6"/>
      <c r="J18" s="6"/>
      <c r="K18" s="9"/>
      <c r="L18" s="9"/>
    </row>
    <row r="19" spans="2:13" s="5" customFormat="1" x14ac:dyDescent="0.25">
      <c r="B19" s="6"/>
      <c r="C19" s="6"/>
      <c r="D19" s="6"/>
      <c r="E19" s="6"/>
      <c r="F19" s="6"/>
      <c r="G19" s="6"/>
      <c r="H19" s="6"/>
      <c r="I19" s="6"/>
      <c r="J19" s="6"/>
      <c r="K19" s="9"/>
      <c r="L19" s="9"/>
    </row>
    <row r="20" spans="2:13" s="5" customFormat="1" ht="15" customHeight="1" x14ac:dyDescent="0.25">
      <c r="B20" s="39" t="s">
        <v>16</v>
      </c>
      <c r="C20" s="40"/>
      <c r="D20" s="40"/>
      <c r="E20" s="40"/>
      <c r="F20" s="41"/>
      <c r="G20" s="42"/>
      <c r="H20" s="41"/>
      <c r="I20" s="40" t="s">
        <v>17</v>
      </c>
      <c r="J20" s="40"/>
      <c r="K20" s="40"/>
      <c r="L20" s="43"/>
    </row>
    <row r="21" spans="2:13" s="5" customFormat="1" x14ac:dyDescent="0.25">
      <c r="B21" s="44"/>
      <c r="C21" s="20" t="s">
        <v>18</v>
      </c>
      <c r="D21" s="45">
        <f>D7</f>
        <v>725000</v>
      </c>
      <c r="E21" s="22" t="s">
        <v>5</v>
      </c>
      <c r="F21" s="46"/>
      <c r="G21" s="47"/>
      <c r="H21" s="46"/>
      <c r="I21" s="46"/>
      <c r="J21" s="20" t="s">
        <v>18</v>
      </c>
      <c r="K21" s="45">
        <f>K7</f>
        <v>725000</v>
      </c>
      <c r="L21" s="48" t="s">
        <v>5</v>
      </c>
    </row>
    <row r="22" spans="2:13" s="4" customFormat="1" x14ac:dyDescent="0.25">
      <c r="B22" s="28"/>
      <c r="C22" s="20" t="s">
        <v>19</v>
      </c>
      <c r="D22" s="49">
        <f>D21/860</f>
        <v>843.02325581395348</v>
      </c>
      <c r="E22" s="22" t="s">
        <v>20</v>
      </c>
      <c r="F22" s="29"/>
      <c r="G22" s="30"/>
      <c r="H22" s="29"/>
      <c r="I22" s="29"/>
      <c r="J22" s="20" t="s">
        <v>19</v>
      </c>
      <c r="K22" s="49">
        <f>K21/860</f>
        <v>843.02325581395348</v>
      </c>
      <c r="L22" s="48" t="s">
        <v>20</v>
      </c>
    </row>
    <row r="23" spans="2:13" s="4" customFormat="1" ht="14.25" x14ac:dyDescent="0.2">
      <c r="B23" s="28"/>
      <c r="C23" s="29"/>
      <c r="D23" s="29"/>
      <c r="E23" s="29"/>
      <c r="F23" s="29"/>
      <c r="G23" s="30"/>
      <c r="H23" s="29"/>
      <c r="I23" s="29"/>
      <c r="J23" s="29"/>
      <c r="K23" s="29"/>
      <c r="L23" s="30"/>
    </row>
    <row r="24" spans="2:13" s="12" customFormat="1" x14ac:dyDescent="0.25">
      <c r="B24" s="50"/>
      <c r="C24" s="20" t="s">
        <v>21</v>
      </c>
      <c r="D24" s="23" t="s">
        <v>22</v>
      </c>
      <c r="E24" s="23"/>
      <c r="F24" s="23"/>
      <c r="G24" s="24"/>
      <c r="H24" s="23"/>
      <c r="I24" s="26"/>
      <c r="J24" s="20" t="s">
        <v>21</v>
      </c>
      <c r="K24" s="23" t="s">
        <v>23</v>
      </c>
      <c r="L24" s="24"/>
    </row>
    <row r="25" spans="2:13" s="12" customFormat="1" ht="4.5" customHeight="1" x14ac:dyDescent="0.25">
      <c r="B25" s="19"/>
      <c r="C25" s="23"/>
      <c r="D25" s="23"/>
      <c r="E25" s="23"/>
      <c r="F25" s="23"/>
      <c r="G25" s="24"/>
      <c r="H25" s="23"/>
      <c r="I25" s="23"/>
      <c r="J25" s="23"/>
      <c r="K25" s="23"/>
      <c r="L25" s="24"/>
    </row>
    <row r="26" spans="2:13" s="12" customFormat="1" x14ac:dyDescent="0.25">
      <c r="B26" s="19"/>
      <c r="C26" s="20" t="s">
        <v>21</v>
      </c>
      <c r="D26" s="51">
        <f>D22*0.9*3.6</f>
        <v>2731.3953488372094</v>
      </c>
      <c r="E26" s="23" t="s">
        <v>24</v>
      </c>
      <c r="F26" s="23"/>
      <c r="G26" s="24"/>
      <c r="H26" s="23"/>
      <c r="I26" s="23"/>
      <c r="J26" s="20" t="s">
        <v>21</v>
      </c>
      <c r="K26" s="51">
        <f>K22*0.6*3.6</f>
        <v>1820.9302325581396</v>
      </c>
      <c r="L26" s="24" t="s">
        <v>24</v>
      </c>
    </row>
    <row r="27" spans="2:13" s="12" customFormat="1" x14ac:dyDescent="0.25">
      <c r="B27" s="52" t="s">
        <v>25</v>
      </c>
      <c r="C27" s="53">
        <v>6</v>
      </c>
      <c r="D27" s="23" t="s">
        <v>26</v>
      </c>
      <c r="E27" s="23"/>
      <c r="F27" s="23"/>
      <c r="G27" s="54"/>
      <c r="H27" s="55"/>
      <c r="I27" s="20" t="s">
        <v>25</v>
      </c>
      <c r="J27" s="53">
        <v>6</v>
      </c>
      <c r="K27" s="23" t="s">
        <v>26</v>
      </c>
      <c r="L27" s="24"/>
    </row>
    <row r="28" spans="2:13" s="12" customFormat="1" ht="20.25" customHeight="1" x14ac:dyDescent="0.25">
      <c r="B28" s="19" t="s">
        <v>27</v>
      </c>
      <c r="C28" s="23"/>
      <c r="D28" s="51">
        <f>D26/(C27*3600)*10000</f>
        <v>1264.5348837209303</v>
      </c>
      <c r="E28" s="23" t="s">
        <v>28</v>
      </c>
      <c r="F28" s="23"/>
      <c r="G28" s="24"/>
      <c r="H28" s="23"/>
      <c r="I28" s="23" t="s">
        <v>27</v>
      </c>
      <c r="J28" s="23"/>
      <c r="K28" s="51">
        <f>K26/(J27*3600)*10000</f>
        <v>843.02325581395348</v>
      </c>
      <c r="L28" s="24" t="s">
        <v>28</v>
      </c>
    </row>
    <row r="29" spans="2:13" s="12" customFormat="1" x14ac:dyDescent="0.25">
      <c r="B29" s="56" t="s">
        <v>29</v>
      </c>
      <c r="C29" s="57" t="s">
        <v>30</v>
      </c>
      <c r="D29" s="58">
        <f>SQRT(D28*4/3.14)</f>
        <v>40.135675693063455</v>
      </c>
      <c r="E29" s="33" t="s">
        <v>31</v>
      </c>
      <c r="F29" s="33"/>
      <c r="G29" s="59"/>
      <c r="H29" s="60"/>
      <c r="I29" s="61" t="s">
        <v>29</v>
      </c>
      <c r="J29" s="57" t="s">
        <v>30</v>
      </c>
      <c r="K29" s="58">
        <f>SQRT(K28*4/3.14)</f>
        <v>32.770641976610349</v>
      </c>
      <c r="L29" s="36" t="s">
        <v>31</v>
      </c>
    </row>
    <row r="30" spans="2:13" s="12" customFormat="1" x14ac:dyDescent="0.25">
      <c r="B30" s="26"/>
      <c r="C30" s="62"/>
      <c r="D30" s="63"/>
      <c r="E30" s="23"/>
      <c r="F30" s="23"/>
      <c r="G30" s="64"/>
      <c r="H30" s="64"/>
      <c r="I30" s="26"/>
      <c r="J30" s="62"/>
      <c r="K30" s="63"/>
      <c r="L30" s="23"/>
    </row>
    <row r="31" spans="2:13" s="12" customFormat="1" x14ac:dyDescent="0.25"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2:13" s="12" customFormat="1" x14ac:dyDescent="0.25">
      <c r="B32" s="6" t="s">
        <v>32</v>
      </c>
      <c r="C32" s="9"/>
      <c r="D32" s="9"/>
      <c r="E32" s="9"/>
      <c r="F32" s="9"/>
      <c r="G32" s="9"/>
      <c r="H32" s="9"/>
      <c r="I32" s="9"/>
      <c r="J32" s="9"/>
      <c r="K32" s="9"/>
      <c r="L32" s="68"/>
      <c r="M32" s="10"/>
    </row>
    <row r="33" spans="2:13" s="12" customFormat="1" x14ac:dyDescent="0.25">
      <c r="B33" s="6"/>
      <c r="C33" s="9"/>
      <c r="D33" s="9"/>
      <c r="E33" s="9"/>
      <c r="F33" s="9"/>
      <c r="G33" s="9"/>
      <c r="H33" s="9"/>
      <c r="I33" s="9"/>
      <c r="J33" s="9"/>
      <c r="K33" s="9"/>
      <c r="L33" s="68"/>
      <c r="M33" s="10"/>
    </row>
    <row r="34" spans="2:13" s="12" customFormat="1" x14ac:dyDescent="0.25">
      <c r="B34" s="39" t="s">
        <v>16</v>
      </c>
      <c r="C34" s="40"/>
      <c r="D34" s="40"/>
      <c r="E34" s="40"/>
      <c r="F34" s="41"/>
      <c r="G34" s="42"/>
      <c r="H34" s="41"/>
      <c r="I34" s="40" t="s">
        <v>17</v>
      </c>
      <c r="J34" s="40"/>
      <c r="K34" s="40"/>
      <c r="L34" s="43"/>
    </row>
    <row r="35" spans="2:13" s="12" customFormat="1" x14ac:dyDescent="0.25">
      <c r="B35" s="44"/>
      <c r="C35" s="20" t="s">
        <v>18</v>
      </c>
      <c r="D35" s="45">
        <f>D21</f>
        <v>725000</v>
      </c>
      <c r="E35" s="22" t="s">
        <v>5</v>
      </c>
      <c r="F35" s="46"/>
      <c r="G35" s="47"/>
      <c r="H35" s="46"/>
      <c r="I35" s="46"/>
      <c r="J35" s="20" t="s">
        <v>18</v>
      </c>
      <c r="K35" s="45">
        <f>K21</f>
        <v>725000</v>
      </c>
      <c r="L35" s="48" t="s">
        <v>5</v>
      </c>
    </row>
    <row r="36" spans="2:13" s="12" customFormat="1" x14ac:dyDescent="0.25">
      <c r="B36" s="28"/>
      <c r="C36" s="26" t="s">
        <v>33</v>
      </c>
      <c r="D36" s="49">
        <f>D35/860</f>
        <v>843.02325581395348</v>
      </c>
      <c r="E36" s="22" t="s">
        <v>20</v>
      </c>
      <c r="F36" s="29"/>
      <c r="G36" s="30"/>
      <c r="H36" s="29"/>
      <c r="I36" s="29"/>
      <c r="J36" s="20" t="s">
        <v>4</v>
      </c>
      <c r="K36" s="49">
        <f>K35/860</f>
        <v>843.02325581395348</v>
      </c>
      <c r="L36" s="48" t="s">
        <v>20</v>
      </c>
    </row>
    <row r="37" spans="2:13" s="12" customFormat="1" x14ac:dyDescent="0.25">
      <c r="B37" s="28"/>
      <c r="C37" s="29"/>
      <c r="D37" s="29"/>
      <c r="E37" s="29"/>
      <c r="F37" s="29"/>
      <c r="G37" s="30"/>
      <c r="H37" s="29"/>
      <c r="I37" s="29"/>
      <c r="J37" s="29"/>
      <c r="K37" s="29"/>
      <c r="L37" s="30"/>
    </row>
    <row r="38" spans="2:13" s="12" customFormat="1" x14ac:dyDescent="0.25">
      <c r="B38" s="50"/>
      <c r="C38" s="20" t="s">
        <v>21</v>
      </c>
      <c r="D38" s="23" t="s">
        <v>34</v>
      </c>
      <c r="E38" s="23"/>
      <c r="F38" s="23"/>
      <c r="G38" s="24"/>
      <c r="H38" s="23"/>
      <c r="I38" s="26"/>
      <c r="J38" s="20" t="s">
        <v>21</v>
      </c>
      <c r="K38" s="23" t="s">
        <v>35</v>
      </c>
      <c r="L38" s="24"/>
    </row>
    <row r="39" spans="2:13" s="12" customFormat="1" x14ac:dyDescent="0.25">
      <c r="B39" s="19"/>
      <c r="C39" s="23"/>
      <c r="D39" s="23"/>
      <c r="E39" s="23"/>
      <c r="F39" s="23"/>
      <c r="G39" s="24"/>
      <c r="H39" s="23"/>
      <c r="I39" s="23"/>
      <c r="J39" s="23"/>
      <c r="K39" s="23"/>
      <c r="L39" s="24"/>
    </row>
    <row r="40" spans="2:13" s="12" customFormat="1" x14ac:dyDescent="0.25">
      <c r="B40" s="19"/>
      <c r="C40" s="20" t="s">
        <v>21</v>
      </c>
      <c r="D40" s="51">
        <f>D36*1.1*3.6</f>
        <v>3338.3720930232562</v>
      </c>
      <c r="E40" s="23" t="s">
        <v>24</v>
      </c>
      <c r="F40" s="23"/>
      <c r="G40" s="24"/>
      <c r="H40" s="23"/>
      <c r="I40" s="23"/>
      <c r="J40" s="20" t="s">
        <v>21</v>
      </c>
      <c r="K40" s="51">
        <f>K36*0.45*3.6</f>
        <v>1365.6976744186047</v>
      </c>
      <c r="L40" s="24" t="s">
        <v>24</v>
      </c>
    </row>
    <row r="41" spans="2:13" s="12" customFormat="1" x14ac:dyDescent="0.25">
      <c r="B41" s="52" t="s">
        <v>25</v>
      </c>
      <c r="C41" s="53">
        <v>6</v>
      </c>
      <c r="D41" s="23" t="s">
        <v>26</v>
      </c>
      <c r="E41" s="23"/>
      <c r="F41" s="23"/>
      <c r="G41" s="54"/>
      <c r="H41" s="55"/>
      <c r="I41" s="20" t="s">
        <v>25</v>
      </c>
      <c r="J41" s="53">
        <v>6</v>
      </c>
      <c r="K41" s="23" t="s">
        <v>26</v>
      </c>
      <c r="L41" s="24"/>
    </row>
    <row r="42" spans="2:13" s="12" customFormat="1" x14ac:dyDescent="0.25">
      <c r="B42" s="19" t="s">
        <v>27</v>
      </c>
      <c r="C42" s="23"/>
      <c r="D42" s="51">
        <f>D40/(C41*3600)*10000</f>
        <v>1545.5426356589151</v>
      </c>
      <c r="E42" s="23" t="s">
        <v>28</v>
      </c>
      <c r="F42" s="23"/>
      <c r="G42" s="24"/>
      <c r="H42" s="23"/>
      <c r="I42" s="23" t="s">
        <v>27</v>
      </c>
      <c r="J42" s="23"/>
      <c r="K42" s="51">
        <f>K40/(J41*3600)*10000</f>
        <v>632.26744186046517</v>
      </c>
      <c r="L42" s="24" t="s">
        <v>28</v>
      </c>
    </row>
    <row r="43" spans="2:13" s="12" customFormat="1" x14ac:dyDescent="0.25">
      <c r="B43" s="56" t="s">
        <v>29</v>
      </c>
      <c r="C43" s="57" t="s">
        <v>30</v>
      </c>
      <c r="D43" s="58">
        <f>SQRT(D42*4/3.14)</f>
        <v>44.371658993759638</v>
      </c>
      <c r="E43" s="33" t="s">
        <v>31</v>
      </c>
      <c r="F43" s="33"/>
      <c r="G43" s="59"/>
      <c r="H43" s="60"/>
      <c r="I43" s="61" t="s">
        <v>29</v>
      </c>
      <c r="J43" s="57" t="s">
        <v>30</v>
      </c>
      <c r="K43" s="58">
        <f>SQRT(K42*4/3.14)</f>
        <v>28.380208450069254</v>
      </c>
      <c r="L43" s="36" t="s">
        <v>31</v>
      </c>
    </row>
    <row r="44" spans="2:13" s="4" customFormat="1" x14ac:dyDescent="0.25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9"/>
    </row>
    <row r="45" spans="2:13" s="4" customFormat="1" ht="14.25" x14ac:dyDescent="0.2"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2:13" s="4" customFormat="1" ht="14.25" x14ac:dyDescent="0.2"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2:13" s="4" customFormat="1" ht="14.25" x14ac:dyDescent="0.2">
      <c r="C47" s="69"/>
      <c r="D47" s="69"/>
      <c r="E47" s="69"/>
      <c r="F47" s="69"/>
      <c r="G47" s="69"/>
      <c r="H47" s="69"/>
      <c r="I47" s="69"/>
      <c r="J47" s="69"/>
      <c r="K47" s="69"/>
      <c r="L47" s="69"/>
    </row>
    <row r="48" spans="2:13" s="4" customFormat="1" ht="14.25" x14ac:dyDescent="0.2"/>
    <row r="49" spans="1:12" s="5" customForma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1:12" s="4" customFormat="1" ht="7.5" customHeight="1" x14ac:dyDescent="0.2"/>
    <row r="51" spans="1:12" s="5" customFormat="1" x14ac:dyDescent="0.25">
      <c r="C51" s="65"/>
      <c r="D51" s="70"/>
      <c r="E51" s="71"/>
    </row>
    <row r="52" spans="1:12" s="4" customFormat="1" x14ac:dyDescent="0.25">
      <c r="C52" s="65"/>
      <c r="D52" s="71"/>
      <c r="E52" s="71"/>
    </row>
    <row r="53" spans="1:12" s="4" customFormat="1" ht="14.25" x14ac:dyDescent="0.2"/>
    <row r="54" spans="1:12" s="12" customFormat="1" x14ac:dyDescent="0.25">
      <c r="B54" s="72"/>
      <c r="C54" s="65"/>
    </row>
    <row r="55" spans="1:12" s="12" customFormat="1" ht="5.25" customHeight="1" x14ac:dyDescent="0.25"/>
    <row r="56" spans="1:12" s="12" customFormat="1" x14ac:dyDescent="0.25">
      <c r="C56" s="65"/>
    </row>
    <row r="57" spans="1:12" s="12" customFormat="1" ht="13.5" customHeight="1" x14ac:dyDescent="0.25">
      <c r="C57" s="65"/>
    </row>
    <row r="58" spans="1:12" s="12" customFormat="1" x14ac:dyDescent="0.25">
      <c r="B58" s="65"/>
      <c r="C58" s="73"/>
      <c r="G58" s="65"/>
      <c r="H58" s="74"/>
    </row>
    <row r="59" spans="1:12" s="12" customFormat="1" ht="5.25" customHeight="1" x14ac:dyDescent="0.25"/>
    <row r="60" spans="1:12" s="12" customFormat="1" x14ac:dyDescent="0.25"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7"/>
    </row>
    <row r="61" spans="1:12" s="4" customFormat="1" ht="14.25" x14ac:dyDescent="0.2"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 s="4" customFormat="1" ht="14.25" x14ac:dyDescent="0.2"/>
    <row r="63" spans="1:12" s="5" customFormat="1" x14ac:dyDescent="0.25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</row>
    <row r="64" spans="1:12" s="4" customFormat="1" ht="9" customHeight="1" x14ac:dyDescent="0.2"/>
    <row r="65" spans="2:12" s="5" customFormat="1" x14ac:dyDescent="0.25">
      <c r="C65" s="65"/>
      <c r="D65" s="70"/>
      <c r="E65" s="71"/>
    </row>
    <row r="66" spans="2:12" s="4" customFormat="1" x14ac:dyDescent="0.25">
      <c r="C66" s="65"/>
      <c r="D66" s="71"/>
      <c r="E66" s="71"/>
    </row>
    <row r="67" spans="2:12" s="4" customFormat="1" ht="14.25" x14ac:dyDescent="0.2"/>
    <row r="68" spans="2:12" s="12" customFormat="1" x14ac:dyDescent="0.25">
      <c r="B68" s="72"/>
      <c r="C68" s="65"/>
    </row>
    <row r="69" spans="2:12" s="12" customFormat="1" ht="5.25" customHeight="1" x14ac:dyDescent="0.25"/>
    <row r="70" spans="2:12" s="12" customFormat="1" x14ac:dyDescent="0.25">
      <c r="C70" s="65"/>
    </row>
    <row r="71" spans="2:12" s="12" customFormat="1" x14ac:dyDescent="0.25">
      <c r="C71" s="65"/>
    </row>
    <row r="72" spans="2:12" s="12" customFormat="1" x14ac:dyDescent="0.25">
      <c r="B72" s="65"/>
      <c r="C72" s="73"/>
      <c r="G72" s="65"/>
      <c r="H72" s="74"/>
    </row>
    <row r="73" spans="2:12" s="12" customFormat="1" ht="6.75" customHeight="1" x14ac:dyDescent="0.25"/>
    <row r="74" spans="2:12" s="12" customFormat="1" x14ac:dyDescent="0.25">
      <c r="B74" s="65"/>
      <c r="C74" s="66"/>
      <c r="D74" s="66"/>
      <c r="E74" s="66"/>
      <c r="F74" s="66"/>
      <c r="G74" s="66"/>
      <c r="H74" s="66"/>
      <c r="I74" s="66"/>
      <c r="J74" s="66"/>
      <c r="K74" s="66"/>
      <c r="L74" s="67"/>
    </row>
    <row r="75" spans="2:12" x14ac:dyDescent="0.25">
      <c r="C75" s="76"/>
      <c r="D75" s="76"/>
      <c r="E75" s="76"/>
      <c r="F75" s="76"/>
      <c r="G75" s="76"/>
      <c r="H75" s="76"/>
      <c r="I75" s="76"/>
      <c r="J75" s="76"/>
      <c r="K75" s="76"/>
      <c r="L75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2020-12-07T09:25:27Z</dcterms:created>
  <dcterms:modified xsi:type="dcterms:W3CDTF">2020-12-07T09:26:03Z</dcterms:modified>
</cp:coreProperties>
</file>